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carpenter\OneDrive - Mississippi Department of Environmental Quality\DeSoto 2nd Ozone Maint Plan\Data\Appendices\A1 - EGU Point Sources\"/>
    </mc:Choice>
  </mc:AlternateContent>
  <xr:revisionPtr revIDLastSave="0" documentId="13_ncr:1_{AA1EEB64-9D09-4785-B4C1-0D33E6BAFD8E}" xr6:coauthVersionLast="47" xr6:coauthVersionMax="47" xr10:uidLastSave="{00000000-0000-0000-0000-000000000000}"/>
  <bookViews>
    <workbookView xWindow="-28920" yWindow="-510" windowWidth="29040" windowHeight="15840" xr2:uid="{D76B863B-23A9-4A23-947A-8238E82D5D09}"/>
  </bookViews>
  <sheets>
    <sheet name="projections" sheetId="14" r:id="rId1"/>
    <sheet name="2019AEO_EnergyUse_EP_NG" sheetId="15" r:id="rId2"/>
    <sheet name="2017CAMPD_TVA Southaven" sheetId="1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4" l="1"/>
  <c r="B5" i="14"/>
  <c r="C6" i="14" s="1"/>
  <c r="C30" i="12"/>
  <c r="K25" i="12"/>
  <c r="J25" i="12"/>
  <c r="K24" i="12"/>
  <c r="J24" i="12"/>
  <c r="E6" i="14" l="1"/>
  <c r="D6" i="14"/>
</calcChain>
</file>

<file path=xl/sharedStrings.xml><?xml version="1.0" encoding="utf-8"?>
<sst xmlns="http://schemas.openxmlformats.org/spreadsheetml/2006/main" count="511" uniqueCount="125">
  <si>
    <t>Column1.period</t>
  </si>
  <si>
    <t>Column1.history</t>
  </si>
  <si>
    <t>Column1.scenario</t>
  </si>
  <si>
    <t>Column1.scenarioDescription</t>
  </si>
  <si>
    <t>Column1.tableId</t>
  </si>
  <si>
    <t>Column1.tableName</t>
  </si>
  <si>
    <t>Column1.seriesId</t>
  </si>
  <si>
    <t>Column1.seriesName</t>
  </si>
  <si>
    <t>Column1.regionId</t>
  </si>
  <si>
    <t>Column1.regionName</t>
  </si>
  <si>
    <t>Column1.value</t>
  </si>
  <si>
    <t>Column1.unit</t>
  </si>
  <si>
    <t>2050</t>
  </si>
  <si>
    <t>PROJECTION</t>
  </si>
  <si>
    <t>2</t>
  </si>
  <si>
    <t>1-6</t>
  </si>
  <si>
    <t>East South Central</t>
  </si>
  <si>
    <t>quads</t>
  </si>
  <si>
    <t>cnsm_enu_elep_NA_ng_NA_esc_qbtu</t>
  </si>
  <si>
    <t>Energy Use : Electric Power : Natural Gas</t>
  </si>
  <si>
    <t>2049</t>
  </si>
  <si>
    <t>2048</t>
  </si>
  <si>
    <t>2047</t>
  </si>
  <si>
    <t>2046</t>
  </si>
  <si>
    <t>2045</t>
  </si>
  <si>
    <t>2044</t>
  </si>
  <si>
    <t>2043</t>
  </si>
  <si>
    <t>2042</t>
  </si>
  <si>
    <t>2041</t>
  </si>
  <si>
    <t>2040</t>
  </si>
  <si>
    <t>2039</t>
  </si>
  <si>
    <t>2038</t>
  </si>
  <si>
    <t>2037</t>
  </si>
  <si>
    <t>2036</t>
  </si>
  <si>
    <t>2035</t>
  </si>
  <si>
    <t>2034</t>
  </si>
  <si>
    <t>2033</t>
  </si>
  <si>
    <t>2032</t>
  </si>
  <si>
    <t>2031</t>
  </si>
  <si>
    <t>2030</t>
  </si>
  <si>
    <t>2029</t>
  </si>
  <si>
    <t>2028</t>
  </si>
  <si>
    <t>2027</t>
  </si>
  <si>
    <t>2026</t>
  </si>
  <si>
    <t>2025</t>
  </si>
  <si>
    <t>2024</t>
  </si>
  <si>
    <t>2023</t>
  </si>
  <si>
    <t>2022</t>
  </si>
  <si>
    <t>Reference case</t>
  </si>
  <si>
    <t>Energy Consumption by Sector and Source</t>
  </si>
  <si>
    <t>2021</t>
  </si>
  <si>
    <t>2020</t>
  </si>
  <si>
    <t>2019</t>
  </si>
  <si>
    <t>2018</t>
  </si>
  <si>
    <t>2017</t>
  </si>
  <si>
    <t>HISTORIC</t>
  </si>
  <si>
    <t>ref2019</t>
  </si>
  <si>
    <t>0.994580</t>
  </si>
  <si>
    <t>0.970080</t>
  </si>
  <si>
    <t>0.954877</t>
  </si>
  <si>
    <t>0.932076</t>
  </si>
  <si>
    <t>0.934357</t>
  </si>
  <si>
    <t>0.936874</t>
  </si>
  <si>
    <t>0.905077</t>
  </si>
  <si>
    <t>0.898853</t>
  </si>
  <si>
    <t>0.885484</t>
  </si>
  <si>
    <t>0.866794</t>
  </si>
  <si>
    <t>0.938699</t>
  </si>
  <si>
    <t>0.940884</t>
  </si>
  <si>
    <t>0.979992</t>
  </si>
  <si>
    <t>0.966333</t>
  </si>
  <si>
    <t>0.902253</t>
  </si>
  <si>
    <t>0.932217</t>
  </si>
  <si>
    <t>0.898243</t>
  </si>
  <si>
    <t>0.905662</t>
  </si>
  <si>
    <t>0.824920</t>
  </si>
  <si>
    <t>0.829909</t>
  </si>
  <si>
    <t>0.851690</t>
  </si>
  <si>
    <t>0.840374</t>
  </si>
  <si>
    <t>0.846230</t>
  </si>
  <si>
    <t>0.843082</t>
  </si>
  <si>
    <t>0.825142</t>
  </si>
  <si>
    <t>0.836806</t>
  </si>
  <si>
    <t>0.836953</t>
  </si>
  <si>
    <t>0.909297</t>
  </si>
  <si>
    <t>0.932225</t>
  </si>
  <si>
    <t>1.010413</t>
  </si>
  <si>
    <t>0.970932</t>
  </si>
  <si>
    <t>0.998826</t>
  </si>
  <si>
    <t>0.910900</t>
  </si>
  <si>
    <t xml:space="preserve">TVA Southaven July 2017 - EPA CAMPD </t>
  </si>
  <si>
    <t>State</t>
  </si>
  <si>
    <t>Facility Name</t>
  </si>
  <si>
    <t>Facility ID</t>
  </si>
  <si>
    <t>Date</t>
  </si>
  <si>
    <t>Day of Week</t>
  </si>
  <si>
    <t>Gross Load (MWh)</t>
  </si>
  <si>
    <t>Steam Load (1000 lb)</t>
  </si>
  <si>
    <t>SO2 Mass (short tons)</t>
  </si>
  <si>
    <t>CO2 Mass (short tons)</t>
  </si>
  <si>
    <t>NOx Mass (short tons)</t>
  </si>
  <si>
    <t>Heat Input (mmBtu)</t>
  </si>
  <si>
    <t>MS</t>
  </si>
  <si>
    <t>Southaven Combined Cycle Plant</t>
  </si>
  <si>
    <t>Monday</t>
  </si>
  <si>
    <t>Tuesday</t>
  </si>
  <si>
    <t>Wednesday</t>
  </si>
  <si>
    <t>Thursday</t>
  </si>
  <si>
    <t>Friday</t>
  </si>
  <si>
    <t>Sum of Weekday Data:</t>
  </si>
  <si>
    <t xml:space="preserve">Average Weekday Data: </t>
  </si>
  <si>
    <t>Annual Heat Input (mmBtu)</t>
  </si>
  <si>
    <t>Annual Tons VOC (from 2017 AERR)</t>
  </si>
  <si>
    <t>Average July Weekday VOC (tons)</t>
  </si>
  <si>
    <t>Year</t>
  </si>
  <si>
    <t>NOx (tpd)</t>
  </si>
  <si>
    <t>VOC (tpd)</t>
  </si>
  <si>
    <t>TVA Southaven Projections for July Weekday</t>
  </si>
  <si>
    <t>(1) Using AEO reference case factors for East South Central Region</t>
  </si>
  <si>
    <t>(2) Used 2019 AEO data for 2017 (Historic) and 2023 AEO for 2036 (Projection)</t>
  </si>
  <si>
    <t>0.938352</t>
  </si>
  <si>
    <t>2019 AEO Projections</t>
  </si>
  <si>
    <t>2019 AEO Growth Factor</t>
  </si>
  <si>
    <t>Growth Factor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</si>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</sst>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4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0" borderId="0" xfId="0" applyAlignment="1">
      <alignment horizontal="center"/>
    </xf>
    <xf numFmtId="0" fontId="2" fillId="2" borderId="1" xfId="0" applyFont="1" applyFill="1" applyBorder="1"/>
    <xf numFmtId="0" fontId="2" fillId="2" borderId="3" xfId="0" applyFont="1" applyFill="1" applyBorder="1"/>
    <xf numFmtId="0" fontId="0" fillId="0" borderId="1" xfId="0" applyFont="1" applyBorder="1"/>
    <xf numFmtId="0" fontId="0" fillId="3" borderId="1" xfId="0" applyFont="1" applyFill="1" applyBorder="1"/>
    <xf numFmtId="0" fontId="0" fillId="3" borderId="3" xfId="0" applyFont="1" applyFill="1" applyBorder="1"/>
    <xf numFmtId="0" fontId="0" fillId="0" borderId="3" xfId="0" applyFont="1" applyBorder="1"/>
    <xf numFmtId="0" fontId="2" fillId="2" borderId="2" xfId="0" applyFont="1" applyFill="1" applyBorder="1"/>
    <xf numFmtId="0" fontId="0" fillId="3" borderId="2" xfId="0" applyFont="1" applyFill="1" applyBorder="1"/>
    <xf numFmtId="0" fontId="0" fillId="0" borderId="2" xfId="0" applyFont="1" applyBorder="1"/>
    <xf numFmtId="0" fontId="0" fillId="3" borderId="1" xfId="0" quotePrefix="1" applyFont="1" applyFill="1" applyBorder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1"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F546494-0386-4A54-B40B-06B51EC07BA6}" name="Table1" displayName="Table1" ref="A2:K25" totalsRowShown="0">
  <autoFilter ref="A2:K25" xr:uid="{2F546494-0386-4A54-B40B-06B51EC07BA6}"/>
  <tableColumns count="11">
    <tableColumn id="1" xr3:uid="{F0AE9DD1-08F4-428D-8C60-F4282F72254B}" name="State"/>
    <tableColumn id="2" xr3:uid="{20F90B77-E6B4-4A68-BD2D-DCC29AD2CF25}" name="Facility Name"/>
    <tableColumn id="3" xr3:uid="{6C85311B-DD7C-40B4-BD47-6DEFCD8F97CC}" name="Facility ID"/>
    <tableColumn id="4" xr3:uid="{5579C053-B3E1-4698-8002-DA6D7422A3CF}" name="Date" dataDxfId="0"/>
    <tableColumn id="5" xr3:uid="{DF085FB9-87D1-4DB2-9269-CBF0B22287C8}" name="Day of Week"/>
    <tableColumn id="6" xr3:uid="{A410018B-6BB9-481F-B470-E17D97295339}" name="Gross Load (MWh)"/>
    <tableColumn id="7" xr3:uid="{624B1EAE-C71C-4E0E-B557-58B3AD05AA8E}" name="Steam Load (1000 lb)"/>
    <tableColumn id="8" xr3:uid="{DB14BF8C-F013-4A0A-9401-81695137B9B9}" name="SO2 Mass (short tons)"/>
    <tableColumn id="9" xr3:uid="{87C15DF2-AEF4-43D9-876B-4BEC24CF7233}" name="CO2 Mass (short tons)"/>
    <tableColumn id="10" xr3:uid="{01112E3E-7DA4-40B1-99BE-9CEFA348806E}" name="NOx Mass (short tons)"/>
    <tableColumn id="11" xr3:uid="{9B801C2E-2F3A-43C4-A864-430CFF5923E6}" name="Heat Input (mmBtu)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681F7-FC2C-413A-AC65-499BC6A50FBC}">
  <dimension ref="A1:I10"/>
  <sheetViews>
    <sheetView tabSelected="1" workbookViewId="0"/>
  </sheetViews>
  <sheetFormatPr defaultRowHeight="15" x14ac:dyDescent="0.25"/>
  <cols>
    <col min="2" max="2" width="12" bestFit="1" customWidth="1"/>
    <col min="3" max="3" width="13.5703125" bestFit="1" customWidth="1"/>
    <col min="4" max="5" width="10.7109375" customWidth="1"/>
  </cols>
  <sheetData>
    <row r="1" spans="1:9" x14ac:dyDescent="0.25">
      <c r="A1" t="s">
        <v>117</v>
      </c>
    </row>
    <row r="3" spans="1:9" s="14" customFormat="1" x14ac:dyDescent="0.25">
      <c r="B3" s="15" t="s">
        <v>122</v>
      </c>
      <c r="C3" s="15"/>
      <c r="D3" s="15" t="s">
        <v>121</v>
      </c>
      <c r="E3" s="15"/>
      <c r="F3" s="15"/>
      <c r="G3" s="15"/>
      <c r="H3" s="15"/>
      <c r="I3" s="15"/>
    </row>
    <row r="4" spans="1:9" x14ac:dyDescent="0.25">
      <c r="A4" s="3" t="s">
        <v>114</v>
      </c>
      <c r="B4" s="3" t="s">
        <v>17</v>
      </c>
      <c r="C4" s="3" t="s">
        <v>123</v>
      </c>
      <c r="D4" s="3" t="s">
        <v>115</v>
      </c>
      <c r="E4" s="3" t="s">
        <v>116</v>
      </c>
    </row>
    <row r="5" spans="1:9" x14ac:dyDescent="0.25">
      <c r="A5" s="3">
        <v>2017</v>
      </c>
      <c r="B5" s="16" t="str">
        <f>'2019AEO_EnergyUse_EP_NG'!K35</f>
        <v>0.910900</v>
      </c>
      <c r="C5" s="17" t="s">
        <v>124</v>
      </c>
      <c r="D5" s="17">
        <v>0.629</v>
      </c>
      <c r="E5" s="17">
        <v>6.6000000000000003E-2</v>
      </c>
    </row>
    <row r="6" spans="1:9" x14ac:dyDescent="0.25">
      <c r="A6" s="3">
        <v>2036</v>
      </c>
      <c r="B6" s="16" t="str">
        <f>'2019AEO_EnergyUse_EP_NG'!K16</f>
        <v>0.938352</v>
      </c>
      <c r="C6" s="17">
        <f>B6/B5</f>
        <v>1.0301372269184321</v>
      </c>
      <c r="D6" s="17">
        <f>D5*C6</f>
        <v>0.64795631573169377</v>
      </c>
      <c r="E6" s="17">
        <f>E5*C6</f>
        <v>6.798905697661653E-2</v>
      </c>
    </row>
    <row r="9" spans="1:9" x14ac:dyDescent="0.25">
      <c r="A9" t="s">
        <v>118</v>
      </c>
    </row>
    <row r="10" spans="1:9" x14ac:dyDescent="0.25">
      <c r="A10" t="s">
        <v>119</v>
      </c>
    </row>
  </sheetData>
  <mergeCells count="4">
    <mergeCell ref="F3:G3"/>
    <mergeCell ref="H3:I3"/>
    <mergeCell ref="D3:E3"/>
    <mergeCell ref="B3:C3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355C0-F309-44B1-95E1-6931691AA7A9}">
  <dimension ref="A1:L35"/>
  <sheetViews>
    <sheetView workbookViewId="0"/>
  </sheetViews>
  <sheetFormatPr defaultRowHeight="15" x14ac:dyDescent="0.25"/>
  <cols>
    <col min="1" max="1" width="15.7109375" bestFit="1" customWidth="1"/>
    <col min="2" max="2" width="16.140625" bestFit="1" customWidth="1"/>
    <col min="3" max="3" width="17.7109375" bestFit="1" customWidth="1"/>
    <col min="4" max="4" width="28.5703125" bestFit="1" customWidth="1"/>
    <col min="5" max="5" width="16.140625" bestFit="1" customWidth="1"/>
    <col min="6" max="6" width="39.28515625" bestFit="1" customWidth="1"/>
    <col min="7" max="7" width="34" bestFit="1" customWidth="1"/>
    <col min="8" max="8" width="37.42578125" bestFit="1" customWidth="1"/>
    <col min="9" max="9" width="17.42578125" bestFit="1" customWidth="1"/>
    <col min="10" max="10" width="21" bestFit="1" customWidth="1"/>
    <col min="11" max="11" width="14.7109375" bestFit="1" customWidth="1"/>
  </cols>
  <sheetData>
    <row r="1" spans="1:12" x14ac:dyDescent="0.25">
      <c r="A1" s="10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5" t="s">
        <v>11</v>
      </c>
    </row>
    <row r="2" spans="1:12" x14ac:dyDescent="0.25">
      <c r="A2" s="11" t="s">
        <v>12</v>
      </c>
      <c r="B2" s="7" t="s">
        <v>13</v>
      </c>
      <c r="C2" s="7" t="s">
        <v>56</v>
      </c>
      <c r="D2" s="7" t="s">
        <v>48</v>
      </c>
      <c r="E2" s="7" t="s">
        <v>14</v>
      </c>
      <c r="F2" s="7" t="s">
        <v>49</v>
      </c>
      <c r="G2" s="7" t="s">
        <v>18</v>
      </c>
      <c r="H2" s="7" t="s">
        <v>19</v>
      </c>
      <c r="I2" s="7" t="s">
        <v>15</v>
      </c>
      <c r="J2" s="7" t="s">
        <v>16</v>
      </c>
      <c r="K2" s="7" t="s">
        <v>57</v>
      </c>
      <c r="L2" s="8" t="s">
        <v>17</v>
      </c>
    </row>
    <row r="3" spans="1:12" x14ac:dyDescent="0.25">
      <c r="A3" s="12" t="s">
        <v>20</v>
      </c>
      <c r="B3" s="6" t="s">
        <v>13</v>
      </c>
      <c r="C3" s="6" t="s">
        <v>56</v>
      </c>
      <c r="D3" s="6" t="s">
        <v>48</v>
      </c>
      <c r="E3" s="6" t="s">
        <v>14</v>
      </c>
      <c r="F3" s="6" t="s">
        <v>49</v>
      </c>
      <c r="G3" s="6" t="s">
        <v>18</v>
      </c>
      <c r="H3" s="6" t="s">
        <v>19</v>
      </c>
      <c r="I3" s="6" t="s">
        <v>15</v>
      </c>
      <c r="J3" s="6" t="s">
        <v>16</v>
      </c>
      <c r="K3" s="6" t="s">
        <v>58</v>
      </c>
      <c r="L3" s="9" t="s">
        <v>17</v>
      </c>
    </row>
    <row r="4" spans="1:12" x14ac:dyDescent="0.25">
      <c r="A4" s="11" t="s">
        <v>21</v>
      </c>
      <c r="B4" s="7" t="s">
        <v>13</v>
      </c>
      <c r="C4" s="7" t="s">
        <v>56</v>
      </c>
      <c r="D4" s="7" t="s">
        <v>48</v>
      </c>
      <c r="E4" s="7" t="s">
        <v>14</v>
      </c>
      <c r="F4" s="7" t="s">
        <v>49</v>
      </c>
      <c r="G4" s="7" t="s">
        <v>18</v>
      </c>
      <c r="H4" s="7" t="s">
        <v>19</v>
      </c>
      <c r="I4" s="7" t="s">
        <v>15</v>
      </c>
      <c r="J4" s="7" t="s">
        <v>16</v>
      </c>
      <c r="K4" s="7" t="s">
        <v>59</v>
      </c>
      <c r="L4" s="8" t="s">
        <v>17</v>
      </c>
    </row>
    <row r="5" spans="1:12" x14ac:dyDescent="0.25">
      <c r="A5" s="12" t="s">
        <v>22</v>
      </c>
      <c r="B5" s="6" t="s">
        <v>13</v>
      </c>
      <c r="C5" s="6" t="s">
        <v>56</v>
      </c>
      <c r="D5" s="6" t="s">
        <v>48</v>
      </c>
      <c r="E5" s="6" t="s">
        <v>14</v>
      </c>
      <c r="F5" s="6" t="s">
        <v>49</v>
      </c>
      <c r="G5" s="6" t="s">
        <v>18</v>
      </c>
      <c r="H5" s="6" t="s">
        <v>19</v>
      </c>
      <c r="I5" s="6" t="s">
        <v>15</v>
      </c>
      <c r="J5" s="6" t="s">
        <v>16</v>
      </c>
      <c r="K5" s="6" t="s">
        <v>60</v>
      </c>
      <c r="L5" s="9" t="s">
        <v>17</v>
      </c>
    </row>
    <row r="6" spans="1:12" x14ac:dyDescent="0.25">
      <c r="A6" s="11" t="s">
        <v>23</v>
      </c>
      <c r="B6" s="7" t="s">
        <v>13</v>
      </c>
      <c r="C6" s="7" t="s">
        <v>56</v>
      </c>
      <c r="D6" s="7" t="s">
        <v>48</v>
      </c>
      <c r="E6" s="7" t="s">
        <v>14</v>
      </c>
      <c r="F6" s="7" t="s">
        <v>49</v>
      </c>
      <c r="G6" s="7" t="s">
        <v>18</v>
      </c>
      <c r="H6" s="7" t="s">
        <v>19</v>
      </c>
      <c r="I6" s="7" t="s">
        <v>15</v>
      </c>
      <c r="J6" s="7" t="s">
        <v>16</v>
      </c>
      <c r="K6" s="7" t="s">
        <v>61</v>
      </c>
      <c r="L6" s="8" t="s">
        <v>17</v>
      </c>
    </row>
    <row r="7" spans="1:12" x14ac:dyDescent="0.25">
      <c r="A7" s="12" t="s">
        <v>24</v>
      </c>
      <c r="B7" s="6" t="s">
        <v>13</v>
      </c>
      <c r="C7" s="6" t="s">
        <v>56</v>
      </c>
      <c r="D7" s="6" t="s">
        <v>48</v>
      </c>
      <c r="E7" s="6" t="s">
        <v>14</v>
      </c>
      <c r="F7" s="6" t="s">
        <v>49</v>
      </c>
      <c r="G7" s="6" t="s">
        <v>18</v>
      </c>
      <c r="H7" s="6" t="s">
        <v>19</v>
      </c>
      <c r="I7" s="6" t="s">
        <v>15</v>
      </c>
      <c r="J7" s="6" t="s">
        <v>16</v>
      </c>
      <c r="K7" s="6" t="s">
        <v>62</v>
      </c>
      <c r="L7" s="9" t="s">
        <v>17</v>
      </c>
    </row>
    <row r="8" spans="1:12" x14ac:dyDescent="0.25">
      <c r="A8" s="11" t="s">
        <v>25</v>
      </c>
      <c r="B8" s="7" t="s">
        <v>13</v>
      </c>
      <c r="C8" s="7" t="s">
        <v>56</v>
      </c>
      <c r="D8" s="7" t="s">
        <v>48</v>
      </c>
      <c r="E8" s="7" t="s">
        <v>14</v>
      </c>
      <c r="F8" s="7" t="s">
        <v>49</v>
      </c>
      <c r="G8" s="7" t="s">
        <v>18</v>
      </c>
      <c r="H8" s="7" t="s">
        <v>19</v>
      </c>
      <c r="I8" s="7" t="s">
        <v>15</v>
      </c>
      <c r="J8" s="7" t="s">
        <v>16</v>
      </c>
      <c r="K8" s="7" t="s">
        <v>63</v>
      </c>
      <c r="L8" s="8" t="s">
        <v>17</v>
      </c>
    </row>
    <row r="9" spans="1:12" x14ac:dyDescent="0.25">
      <c r="A9" s="12" t="s">
        <v>26</v>
      </c>
      <c r="B9" s="6" t="s">
        <v>13</v>
      </c>
      <c r="C9" s="6" t="s">
        <v>56</v>
      </c>
      <c r="D9" s="6" t="s">
        <v>48</v>
      </c>
      <c r="E9" s="6" t="s">
        <v>14</v>
      </c>
      <c r="F9" s="6" t="s">
        <v>49</v>
      </c>
      <c r="G9" s="6" t="s">
        <v>18</v>
      </c>
      <c r="H9" s="6" t="s">
        <v>19</v>
      </c>
      <c r="I9" s="6" t="s">
        <v>15</v>
      </c>
      <c r="J9" s="6" t="s">
        <v>16</v>
      </c>
      <c r="K9" s="6" t="s">
        <v>64</v>
      </c>
      <c r="L9" s="9" t="s">
        <v>17</v>
      </c>
    </row>
    <row r="10" spans="1:12" x14ac:dyDescent="0.25">
      <c r="A10" s="11" t="s">
        <v>27</v>
      </c>
      <c r="B10" s="7" t="s">
        <v>13</v>
      </c>
      <c r="C10" s="7" t="s">
        <v>56</v>
      </c>
      <c r="D10" s="7" t="s">
        <v>48</v>
      </c>
      <c r="E10" s="7" t="s">
        <v>14</v>
      </c>
      <c r="F10" s="7" t="s">
        <v>49</v>
      </c>
      <c r="G10" s="7" t="s">
        <v>18</v>
      </c>
      <c r="H10" s="7" t="s">
        <v>19</v>
      </c>
      <c r="I10" s="7" t="s">
        <v>15</v>
      </c>
      <c r="J10" s="7" t="s">
        <v>16</v>
      </c>
      <c r="K10" s="7" t="s">
        <v>65</v>
      </c>
      <c r="L10" s="8" t="s">
        <v>17</v>
      </c>
    </row>
    <row r="11" spans="1:12" x14ac:dyDescent="0.25">
      <c r="A11" s="12" t="s">
        <v>28</v>
      </c>
      <c r="B11" s="6" t="s">
        <v>13</v>
      </c>
      <c r="C11" s="6" t="s">
        <v>56</v>
      </c>
      <c r="D11" s="6" t="s">
        <v>48</v>
      </c>
      <c r="E11" s="6" t="s">
        <v>14</v>
      </c>
      <c r="F11" s="6" t="s">
        <v>49</v>
      </c>
      <c r="G11" s="6" t="s">
        <v>18</v>
      </c>
      <c r="H11" s="6" t="s">
        <v>19</v>
      </c>
      <c r="I11" s="6" t="s">
        <v>15</v>
      </c>
      <c r="J11" s="6" t="s">
        <v>16</v>
      </c>
      <c r="K11" s="6" t="s">
        <v>66</v>
      </c>
      <c r="L11" s="9" t="s">
        <v>17</v>
      </c>
    </row>
    <row r="12" spans="1:12" x14ac:dyDescent="0.25">
      <c r="A12" s="11" t="s">
        <v>29</v>
      </c>
      <c r="B12" s="7" t="s">
        <v>13</v>
      </c>
      <c r="C12" s="7" t="s">
        <v>56</v>
      </c>
      <c r="D12" s="7" t="s">
        <v>48</v>
      </c>
      <c r="E12" s="7" t="s">
        <v>14</v>
      </c>
      <c r="F12" s="7" t="s">
        <v>49</v>
      </c>
      <c r="G12" s="7" t="s">
        <v>18</v>
      </c>
      <c r="H12" s="7" t="s">
        <v>19</v>
      </c>
      <c r="I12" s="7" t="s">
        <v>15</v>
      </c>
      <c r="J12" s="7" t="s">
        <v>16</v>
      </c>
      <c r="K12" s="7" t="s">
        <v>67</v>
      </c>
      <c r="L12" s="8" t="s">
        <v>17</v>
      </c>
    </row>
    <row r="13" spans="1:12" x14ac:dyDescent="0.25">
      <c r="A13" s="12" t="s">
        <v>30</v>
      </c>
      <c r="B13" s="6" t="s">
        <v>13</v>
      </c>
      <c r="C13" s="6" t="s">
        <v>56</v>
      </c>
      <c r="D13" s="6" t="s">
        <v>48</v>
      </c>
      <c r="E13" s="6" t="s">
        <v>14</v>
      </c>
      <c r="F13" s="6" t="s">
        <v>49</v>
      </c>
      <c r="G13" s="6" t="s">
        <v>18</v>
      </c>
      <c r="H13" s="6" t="s">
        <v>19</v>
      </c>
      <c r="I13" s="6" t="s">
        <v>15</v>
      </c>
      <c r="J13" s="6" t="s">
        <v>16</v>
      </c>
      <c r="K13" s="6" t="s">
        <v>68</v>
      </c>
      <c r="L13" s="9" t="s">
        <v>17</v>
      </c>
    </row>
    <row r="14" spans="1:12" x14ac:dyDescent="0.25">
      <c r="A14" s="11" t="s">
        <v>31</v>
      </c>
      <c r="B14" s="7" t="s">
        <v>13</v>
      </c>
      <c r="C14" s="7" t="s">
        <v>56</v>
      </c>
      <c r="D14" s="7" t="s">
        <v>48</v>
      </c>
      <c r="E14" s="7" t="s">
        <v>14</v>
      </c>
      <c r="F14" s="7" t="s">
        <v>49</v>
      </c>
      <c r="G14" s="7" t="s">
        <v>18</v>
      </c>
      <c r="H14" s="7" t="s">
        <v>19</v>
      </c>
      <c r="I14" s="7" t="s">
        <v>15</v>
      </c>
      <c r="J14" s="7" t="s">
        <v>16</v>
      </c>
      <c r="K14" s="7" t="s">
        <v>69</v>
      </c>
      <c r="L14" s="8" t="s">
        <v>17</v>
      </c>
    </row>
    <row r="15" spans="1:12" x14ac:dyDescent="0.25">
      <c r="A15" s="12" t="s">
        <v>32</v>
      </c>
      <c r="B15" s="6" t="s">
        <v>13</v>
      </c>
      <c r="C15" s="6" t="s">
        <v>56</v>
      </c>
      <c r="D15" s="6" t="s">
        <v>48</v>
      </c>
      <c r="E15" s="6" t="s">
        <v>14</v>
      </c>
      <c r="F15" s="6" t="s">
        <v>49</v>
      </c>
      <c r="G15" s="6" t="s">
        <v>18</v>
      </c>
      <c r="H15" s="6" t="s">
        <v>19</v>
      </c>
      <c r="I15" s="6" t="s">
        <v>15</v>
      </c>
      <c r="J15" s="6" t="s">
        <v>16</v>
      </c>
      <c r="K15" s="6" t="s">
        <v>70</v>
      </c>
      <c r="L15" s="9" t="s">
        <v>17</v>
      </c>
    </row>
    <row r="16" spans="1:12" x14ac:dyDescent="0.25">
      <c r="A16" s="11" t="s">
        <v>33</v>
      </c>
      <c r="B16" s="7" t="s">
        <v>13</v>
      </c>
      <c r="C16" s="7" t="s">
        <v>56</v>
      </c>
      <c r="D16" s="7" t="s">
        <v>48</v>
      </c>
      <c r="E16" s="7" t="s">
        <v>14</v>
      </c>
      <c r="F16" s="7" t="s">
        <v>49</v>
      </c>
      <c r="G16" s="7" t="s">
        <v>18</v>
      </c>
      <c r="H16" s="7" t="s">
        <v>19</v>
      </c>
      <c r="I16" s="7" t="s">
        <v>15</v>
      </c>
      <c r="J16" s="7" t="s">
        <v>16</v>
      </c>
      <c r="K16" s="13" t="s">
        <v>120</v>
      </c>
      <c r="L16" s="8" t="s">
        <v>17</v>
      </c>
    </row>
    <row r="17" spans="1:12" x14ac:dyDescent="0.25">
      <c r="A17" s="12" t="s">
        <v>34</v>
      </c>
      <c r="B17" s="6" t="s">
        <v>13</v>
      </c>
      <c r="C17" s="6" t="s">
        <v>56</v>
      </c>
      <c r="D17" s="6" t="s">
        <v>48</v>
      </c>
      <c r="E17" s="6" t="s">
        <v>14</v>
      </c>
      <c r="F17" s="6" t="s">
        <v>49</v>
      </c>
      <c r="G17" s="6" t="s">
        <v>18</v>
      </c>
      <c r="H17" s="6" t="s">
        <v>19</v>
      </c>
      <c r="I17" s="6" t="s">
        <v>15</v>
      </c>
      <c r="J17" s="6" t="s">
        <v>16</v>
      </c>
      <c r="K17" s="6" t="s">
        <v>71</v>
      </c>
      <c r="L17" s="9" t="s">
        <v>17</v>
      </c>
    </row>
    <row r="18" spans="1:12" x14ac:dyDescent="0.25">
      <c r="A18" s="11" t="s">
        <v>35</v>
      </c>
      <c r="B18" s="7" t="s">
        <v>13</v>
      </c>
      <c r="C18" s="7" t="s">
        <v>56</v>
      </c>
      <c r="D18" s="7" t="s">
        <v>48</v>
      </c>
      <c r="E18" s="7" t="s">
        <v>14</v>
      </c>
      <c r="F18" s="7" t="s">
        <v>49</v>
      </c>
      <c r="G18" s="7" t="s">
        <v>18</v>
      </c>
      <c r="H18" s="7" t="s">
        <v>19</v>
      </c>
      <c r="I18" s="7" t="s">
        <v>15</v>
      </c>
      <c r="J18" s="7" t="s">
        <v>16</v>
      </c>
      <c r="K18" s="7" t="s">
        <v>72</v>
      </c>
      <c r="L18" s="8" t="s">
        <v>17</v>
      </c>
    </row>
    <row r="19" spans="1:12" x14ac:dyDescent="0.25">
      <c r="A19" s="12" t="s">
        <v>36</v>
      </c>
      <c r="B19" s="6" t="s">
        <v>13</v>
      </c>
      <c r="C19" s="6" t="s">
        <v>56</v>
      </c>
      <c r="D19" s="6" t="s">
        <v>48</v>
      </c>
      <c r="E19" s="6" t="s">
        <v>14</v>
      </c>
      <c r="F19" s="6" t="s">
        <v>49</v>
      </c>
      <c r="G19" s="6" t="s">
        <v>18</v>
      </c>
      <c r="H19" s="6" t="s">
        <v>19</v>
      </c>
      <c r="I19" s="6" t="s">
        <v>15</v>
      </c>
      <c r="J19" s="6" t="s">
        <v>16</v>
      </c>
      <c r="K19" s="6" t="s">
        <v>73</v>
      </c>
      <c r="L19" s="9" t="s">
        <v>17</v>
      </c>
    </row>
    <row r="20" spans="1:12" x14ac:dyDescent="0.25">
      <c r="A20" s="11" t="s">
        <v>37</v>
      </c>
      <c r="B20" s="7" t="s">
        <v>13</v>
      </c>
      <c r="C20" s="7" t="s">
        <v>56</v>
      </c>
      <c r="D20" s="7" t="s">
        <v>48</v>
      </c>
      <c r="E20" s="7" t="s">
        <v>14</v>
      </c>
      <c r="F20" s="7" t="s">
        <v>49</v>
      </c>
      <c r="G20" s="7" t="s">
        <v>18</v>
      </c>
      <c r="H20" s="7" t="s">
        <v>19</v>
      </c>
      <c r="I20" s="7" t="s">
        <v>15</v>
      </c>
      <c r="J20" s="7" t="s">
        <v>16</v>
      </c>
      <c r="K20" s="7" t="s">
        <v>74</v>
      </c>
      <c r="L20" s="8" t="s">
        <v>17</v>
      </c>
    </row>
    <row r="21" spans="1:12" x14ac:dyDescent="0.25">
      <c r="A21" s="12" t="s">
        <v>38</v>
      </c>
      <c r="B21" s="6" t="s">
        <v>13</v>
      </c>
      <c r="C21" s="6" t="s">
        <v>56</v>
      </c>
      <c r="D21" s="6" t="s">
        <v>48</v>
      </c>
      <c r="E21" s="6" t="s">
        <v>14</v>
      </c>
      <c r="F21" s="6" t="s">
        <v>49</v>
      </c>
      <c r="G21" s="6" t="s">
        <v>18</v>
      </c>
      <c r="H21" s="6" t="s">
        <v>19</v>
      </c>
      <c r="I21" s="6" t="s">
        <v>15</v>
      </c>
      <c r="J21" s="6" t="s">
        <v>16</v>
      </c>
      <c r="K21" s="6" t="s">
        <v>75</v>
      </c>
      <c r="L21" s="9" t="s">
        <v>17</v>
      </c>
    </row>
    <row r="22" spans="1:12" x14ac:dyDescent="0.25">
      <c r="A22" s="11" t="s">
        <v>39</v>
      </c>
      <c r="B22" s="7" t="s">
        <v>13</v>
      </c>
      <c r="C22" s="7" t="s">
        <v>56</v>
      </c>
      <c r="D22" s="7" t="s">
        <v>48</v>
      </c>
      <c r="E22" s="7" t="s">
        <v>14</v>
      </c>
      <c r="F22" s="7" t="s">
        <v>49</v>
      </c>
      <c r="G22" s="7" t="s">
        <v>18</v>
      </c>
      <c r="H22" s="7" t="s">
        <v>19</v>
      </c>
      <c r="I22" s="7" t="s">
        <v>15</v>
      </c>
      <c r="J22" s="7" t="s">
        <v>16</v>
      </c>
      <c r="K22" s="7" t="s">
        <v>76</v>
      </c>
      <c r="L22" s="8" t="s">
        <v>17</v>
      </c>
    </row>
    <row r="23" spans="1:12" x14ac:dyDescent="0.25">
      <c r="A23" s="12" t="s">
        <v>40</v>
      </c>
      <c r="B23" s="6" t="s">
        <v>13</v>
      </c>
      <c r="C23" s="6" t="s">
        <v>56</v>
      </c>
      <c r="D23" s="6" t="s">
        <v>48</v>
      </c>
      <c r="E23" s="6" t="s">
        <v>14</v>
      </c>
      <c r="F23" s="6" t="s">
        <v>49</v>
      </c>
      <c r="G23" s="6" t="s">
        <v>18</v>
      </c>
      <c r="H23" s="6" t="s">
        <v>19</v>
      </c>
      <c r="I23" s="6" t="s">
        <v>15</v>
      </c>
      <c r="J23" s="6" t="s">
        <v>16</v>
      </c>
      <c r="K23" s="6" t="s">
        <v>77</v>
      </c>
      <c r="L23" s="9" t="s">
        <v>17</v>
      </c>
    </row>
    <row r="24" spans="1:12" x14ac:dyDescent="0.25">
      <c r="A24" s="11" t="s">
        <v>41</v>
      </c>
      <c r="B24" s="7" t="s">
        <v>13</v>
      </c>
      <c r="C24" s="7" t="s">
        <v>56</v>
      </c>
      <c r="D24" s="7" t="s">
        <v>48</v>
      </c>
      <c r="E24" s="7" t="s">
        <v>14</v>
      </c>
      <c r="F24" s="7" t="s">
        <v>49</v>
      </c>
      <c r="G24" s="7" t="s">
        <v>18</v>
      </c>
      <c r="H24" s="7" t="s">
        <v>19</v>
      </c>
      <c r="I24" s="7" t="s">
        <v>15</v>
      </c>
      <c r="J24" s="7" t="s">
        <v>16</v>
      </c>
      <c r="K24" s="7" t="s">
        <v>78</v>
      </c>
      <c r="L24" s="8" t="s">
        <v>17</v>
      </c>
    </row>
    <row r="25" spans="1:12" x14ac:dyDescent="0.25">
      <c r="A25" s="12" t="s">
        <v>42</v>
      </c>
      <c r="B25" s="6" t="s">
        <v>13</v>
      </c>
      <c r="C25" s="6" t="s">
        <v>56</v>
      </c>
      <c r="D25" s="6" t="s">
        <v>48</v>
      </c>
      <c r="E25" s="6" t="s">
        <v>14</v>
      </c>
      <c r="F25" s="6" t="s">
        <v>49</v>
      </c>
      <c r="G25" s="6" t="s">
        <v>18</v>
      </c>
      <c r="H25" s="6" t="s">
        <v>19</v>
      </c>
      <c r="I25" s="6" t="s">
        <v>15</v>
      </c>
      <c r="J25" s="6" t="s">
        <v>16</v>
      </c>
      <c r="K25" s="6" t="s">
        <v>79</v>
      </c>
      <c r="L25" s="9" t="s">
        <v>17</v>
      </c>
    </row>
    <row r="26" spans="1:12" x14ac:dyDescent="0.25">
      <c r="A26" s="11" t="s">
        <v>43</v>
      </c>
      <c r="B26" s="7" t="s">
        <v>13</v>
      </c>
      <c r="C26" s="7" t="s">
        <v>56</v>
      </c>
      <c r="D26" s="7" t="s">
        <v>48</v>
      </c>
      <c r="E26" s="7" t="s">
        <v>14</v>
      </c>
      <c r="F26" s="7" t="s">
        <v>49</v>
      </c>
      <c r="G26" s="7" t="s">
        <v>18</v>
      </c>
      <c r="H26" s="7" t="s">
        <v>19</v>
      </c>
      <c r="I26" s="7" t="s">
        <v>15</v>
      </c>
      <c r="J26" s="7" t="s">
        <v>16</v>
      </c>
      <c r="K26" s="7" t="s">
        <v>80</v>
      </c>
      <c r="L26" s="8" t="s">
        <v>17</v>
      </c>
    </row>
    <row r="27" spans="1:12" x14ac:dyDescent="0.25">
      <c r="A27" s="12" t="s">
        <v>44</v>
      </c>
      <c r="B27" s="6" t="s">
        <v>13</v>
      </c>
      <c r="C27" s="6" t="s">
        <v>56</v>
      </c>
      <c r="D27" s="6" t="s">
        <v>48</v>
      </c>
      <c r="E27" s="6" t="s">
        <v>14</v>
      </c>
      <c r="F27" s="6" t="s">
        <v>49</v>
      </c>
      <c r="G27" s="6" t="s">
        <v>18</v>
      </c>
      <c r="H27" s="6" t="s">
        <v>19</v>
      </c>
      <c r="I27" s="6" t="s">
        <v>15</v>
      </c>
      <c r="J27" s="6" t="s">
        <v>16</v>
      </c>
      <c r="K27" s="6" t="s">
        <v>81</v>
      </c>
      <c r="L27" s="9" t="s">
        <v>17</v>
      </c>
    </row>
    <row r="28" spans="1:12" x14ac:dyDescent="0.25">
      <c r="A28" s="11" t="s">
        <v>45</v>
      </c>
      <c r="B28" s="7" t="s">
        <v>13</v>
      </c>
      <c r="C28" s="7" t="s">
        <v>56</v>
      </c>
      <c r="D28" s="7" t="s">
        <v>48</v>
      </c>
      <c r="E28" s="7" t="s">
        <v>14</v>
      </c>
      <c r="F28" s="7" t="s">
        <v>49</v>
      </c>
      <c r="G28" s="7" t="s">
        <v>18</v>
      </c>
      <c r="H28" s="7" t="s">
        <v>19</v>
      </c>
      <c r="I28" s="7" t="s">
        <v>15</v>
      </c>
      <c r="J28" s="7" t="s">
        <v>16</v>
      </c>
      <c r="K28" s="7" t="s">
        <v>82</v>
      </c>
      <c r="L28" s="8" t="s">
        <v>17</v>
      </c>
    </row>
    <row r="29" spans="1:12" x14ac:dyDescent="0.25">
      <c r="A29" s="12" t="s">
        <v>46</v>
      </c>
      <c r="B29" s="6" t="s">
        <v>13</v>
      </c>
      <c r="C29" s="6" t="s">
        <v>56</v>
      </c>
      <c r="D29" s="6" t="s">
        <v>48</v>
      </c>
      <c r="E29" s="6" t="s">
        <v>14</v>
      </c>
      <c r="F29" s="6" t="s">
        <v>49</v>
      </c>
      <c r="G29" s="6" t="s">
        <v>18</v>
      </c>
      <c r="H29" s="6" t="s">
        <v>19</v>
      </c>
      <c r="I29" s="6" t="s">
        <v>15</v>
      </c>
      <c r="J29" s="6" t="s">
        <v>16</v>
      </c>
      <c r="K29" s="6" t="s">
        <v>83</v>
      </c>
      <c r="L29" s="9" t="s">
        <v>17</v>
      </c>
    </row>
    <row r="30" spans="1:12" x14ac:dyDescent="0.25">
      <c r="A30" s="11" t="s">
        <v>47</v>
      </c>
      <c r="B30" s="7" t="s">
        <v>13</v>
      </c>
      <c r="C30" s="7" t="s">
        <v>56</v>
      </c>
      <c r="D30" s="7" t="s">
        <v>48</v>
      </c>
      <c r="E30" s="7" t="s">
        <v>14</v>
      </c>
      <c r="F30" s="7" t="s">
        <v>49</v>
      </c>
      <c r="G30" s="7" t="s">
        <v>18</v>
      </c>
      <c r="H30" s="7" t="s">
        <v>19</v>
      </c>
      <c r="I30" s="7" t="s">
        <v>15</v>
      </c>
      <c r="J30" s="7" t="s">
        <v>16</v>
      </c>
      <c r="K30" s="7" t="s">
        <v>84</v>
      </c>
      <c r="L30" s="8" t="s">
        <v>17</v>
      </c>
    </row>
    <row r="31" spans="1:12" x14ac:dyDescent="0.25">
      <c r="A31" s="12" t="s">
        <v>50</v>
      </c>
      <c r="B31" s="6" t="s">
        <v>13</v>
      </c>
      <c r="C31" s="6" t="s">
        <v>56</v>
      </c>
      <c r="D31" s="6" t="s">
        <v>48</v>
      </c>
      <c r="E31" s="6" t="s">
        <v>14</v>
      </c>
      <c r="F31" s="6" t="s">
        <v>49</v>
      </c>
      <c r="G31" s="6" t="s">
        <v>18</v>
      </c>
      <c r="H31" s="6" t="s">
        <v>19</v>
      </c>
      <c r="I31" s="6" t="s">
        <v>15</v>
      </c>
      <c r="J31" s="6" t="s">
        <v>16</v>
      </c>
      <c r="K31" s="6" t="s">
        <v>85</v>
      </c>
      <c r="L31" s="9" t="s">
        <v>17</v>
      </c>
    </row>
    <row r="32" spans="1:12" x14ac:dyDescent="0.25">
      <c r="A32" s="11" t="s">
        <v>51</v>
      </c>
      <c r="B32" s="7" t="s">
        <v>13</v>
      </c>
      <c r="C32" s="7" t="s">
        <v>56</v>
      </c>
      <c r="D32" s="7" t="s">
        <v>48</v>
      </c>
      <c r="E32" s="7" t="s">
        <v>14</v>
      </c>
      <c r="F32" s="7" t="s">
        <v>49</v>
      </c>
      <c r="G32" s="7" t="s">
        <v>18</v>
      </c>
      <c r="H32" s="7" t="s">
        <v>19</v>
      </c>
      <c r="I32" s="7" t="s">
        <v>15</v>
      </c>
      <c r="J32" s="7" t="s">
        <v>16</v>
      </c>
      <c r="K32" s="7" t="s">
        <v>86</v>
      </c>
      <c r="L32" s="8" t="s">
        <v>17</v>
      </c>
    </row>
    <row r="33" spans="1:12" x14ac:dyDescent="0.25">
      <c r="A33" s="12" t="s">
        <v>52</v>
      </c>
      <c r="B33" s="6" t="s">
        <v>13</v>
      </c>
      <c r="C33" s="6" t="s">
        <v>56</v>
      </c>
      <c r="D33" s="6" t="s">
        <v>48</v>
      </c>
      <c r="E33" s="6" t="s">
        <v>14</v>
      </c>
      <c r="F33" s="6" t="s">
        <v>49</v>
      </c>
      <c r="G33" s="6" t="s">
        <v>18</v>
      </c>
      <c r="H33" s="6" t="s">
        <v>19</v>
      </c>
      <c r="I33" s="6" t="s">
        <v>15</v>
      </c>
      <c r="J33" s="6" t="s">
        <v>16</v>
      </c>
      <c r="K33" s="6" t="s">
        <v>87</v>
      </c>
      <c r="L33" s="9" t="s">
        <v>17</v>
      </c>
    </row>
    <row r="34" spans="1:12" x14ac:dyDescent="0.25">
      <c r="A34" s="11" t="s">
        <v>53</v>
      </c>
      <c r="B34" s="7" t="s">
        <v>13</v>
      </c>
      <c r="C34" s="7" t="s">
        <v>56</v>
      </c>
      <c r="D34" s="7" t="s">
        <v>48</v>
      </c>
      <c r="E34" s="7" t="s">
        <v>14</v>
      </c>
      <c r="F34" s="7" t="s">
        <v>49</v>
      </c>
      <c r="G34" s="7" t="s">
        <v>18</v>
      </c>
      <c r="H34" s="7" t="s">
        <v>19</v>
      </c>
      <c r="I34" s="7" t="s">
        <v>15</v>
      </c>
      <c r="J34" s="7" t="s">
        <v>16</v>
      </c>
      <c r="K34" s="7" t="s">
        <v>88</v>
      </c>
      <c r="L34" s="8" t="s">
        <v>17</v>
      </c>
    </row>
    <row r="35" spans="1:12" x14ac:dyDescent="0.25">
      <c r="A35" s="12" t="s">
        <v>54</v>
      </c>
      <c r="B35" s="6" t="s">
        <v>55</v>
      </c>
      <c r="C35" s="6" t="s">
        <v>56</v>
      </c>
      <c r="D35" s="6" t="s">
        <v>48</v>
      </c>
      <c r="E35" s="6" t="s">
        <v>14</v>
      </c>
      <c r="F35" s="6" t="s">
        <v>49</v>
      </c>
      <c r="G35" s="6" t="s">
        <v>18</v>
      </c>
      <c r="H35" s="6" t="s">
        <v>19</v>
      </c>
      <c r="I35" s="6" t="s">
        <v>15</v>
      </c>
      <c r="J35" s="6" t="s">
        <v>16</v>
      </c>
      <c r="K35" s="6" t="s">
        <v>89</v>
      </c>
      <c r="L35" s="9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5261C-CE1E-4003-8B2B-2B91C5A2DB3F}">
  <dimension ref="A1:K30"/>
  <sheetViews>
    <sheetView workbookViewId="0">
      <selection activeCell="B37" sqref="B37"/>
    </sheetView>
  </sheetViews>
  <sheetFormatPr defaultRowHeight="15" x14ac:dyDescent="0.25"/>
  <cols>
    <col min="2" max="2" width="31" bestFit="1" customWidth="1"/>
    <col min="3" max="3" width="11.7109375" customWidth="1"/>
    <col min="5" max="5" width="13.7109375" customWidth="1"/>
    <col min="6" max="6" width="19.5703125" customWidth="1"/>
    <col min="7" max="7" width="21.5703125" customWidth="1"/>
    <col min="8" max="8" width="22.5703125" customWidth="1"/>
    <col min="9" max="9" width="22.85546875" customWidth="1"/>
    <col min="10" max="10" width="22.7109375" customWidth="1"/>
    <col min="11" max="11" width="20.42578125" customWidth="1"/>
  </cols>
  <sheetData>
    <row r="1" spans="1:11" x14ac:dyDescent="0.25">
      <c r="A1" t="s">
        <v>90</v>
      </c>
    </row>
    <row r="2" spans="1:11" x14ac:dyDescent="0.25">
      <c r="A2" t="s">
        <v>91</v>
      </c>
      <c r="B2" t="s">
        <v>92</v>
      </c>
      <c r="C2" t="s">
        <v>93</v>
      </c>
      <c r="D2" t="s">
        <v>94</v>
      </c>
      <c r="E2" t="s">
        <v>95</v>
      </c>
      <c r="F2" t="s">
        <v>96</v>
      </c>
      <c r="G2" t="s">
        <v>97</v>
      </c>
      <c r="H2" t="s">
        <v>98</v>
      </c>
      <c r="I2" t="s">
        <v>99</v>
      </c>
      <c r="J2" t="s">
        <v>100</v>
      </c>
      <c r="K2" t="s">
        <v>101</v>
      </c>
    </row>
    <row r="3" spans="1:11" x14ac:dyDescent="0.25">
      <c r="A3" t="s">
        <v>102</v>
      </c>
      <c r="B3" t="s">
        <v>103</v>
      </c>
      <c r="C3">
        <v>55269</v>
      </c>
      <c r="D3" s="2">
        <v>42919</v>
      </c>
      <c r="E3" t="s">
        <v>104</v>
      </c>
      <c r="F3">
        <v>14432.4</v>
      </c>
      <c r="H3">
        <v>0.03</v>
      </c>
      <c r="I3">
        <v>5887.8919999999998</v>
      </c>
      <c r="J3">
        <v>0.91500000000000004</v>
      </c>
      <c r="K3">
        <v>99074.464000000007</v>
      </c>
    </row>
    <row r="4" spans="1:11" x14ac:dyDescent="0.25">
      <c r="A4" t="s">
        <v>102</v>
      </c>
      <c r="B4" t="s">
        <v>103</v>
      </c>
      <c r="C4">
        <v>55269</v>
      </c>
      <c r="D4" s="2">
        <v>42920</v>
      </c>
      <c r="E4" t="s">
        <v>105</v>
      </c>
      <c r="F4">
        <v>11306.98</v>
      </c>
      <c r="H4">
        <v>2.3E-2</v>
      </c>
      <c r="I4">
        <v>4690.1030000000001</v>
      </c>
      <c r="J4">
        <v>0.51300000000000001</v>
      </c>
      <c r="K4">
        <v>78920.127999999997</v>
      </c>
    </row>
    <row r="5" spans="1:11" x14ac:dyDescent="0.25">
      <c r="A5" t="s">
        <v>102</v>
      </c>
      <c r="B5" t="s">
        <v>103</v>
      </c>
      <c r="C5">
        <v>55269</v>
      </c>
      <c r="D5" s="2">
        <v>42921</v>
      </c>
      <c r="E5" t="s">
        <v>106</v>
      </c>
      <c r="F5">
        <v>10604</v>
      </c>
      <c r="H5">
        <v>2.1999999999999999E-2</v>
      </c>
      <c r="I5">
        <v>4367</v>
      </c>
      <c r="J5">
        <v>0.441</v>
      </c>
      <c r="K5">
        <v>73483.8</v>
      </c>
    </row>
    <row r="6" spans="1:11" x14ac:dyDescent="0.25">
      <c r="A6" t="s">
        <v>102</v>
      </c>
      <c r="B6" t="s">
        <v>103</v>
      </c>
      <c r="C6">
        <v>55269</v>
      </c>
      <c r="D6" s="2">
        <v>42922</v>
      </c>
      <c r="E6" t="s">
        <v>107</v>
      </c>
      <c r="F6">
        <v>12330.7</v>
      </c>
      <c r="H6">
        <v>2.5000000000000001E-2</v>
      </c>
      <c r="I6">
        <v>5036.875</v>
      </c>
      <c r="J6">
        <v>0.66300000000000003</v>
      </c>
      <c r="K6">
        <v>84758.255000000005</v>
      </c>
    </row>
    <row r="7" spans="1:11" x14ac:dyDescent="0.25">
      <c r="A7" t="s">
        <v>102</v>
      </c>
      <c r="B7" t="s">
        <v>103</v>
      </c>
      <c r="C7">
        <v>55269</v>
      </c>
      <c r="D7" s="2">
        <v>42923</v>
      </c>
      <c r="E7" t="s">
        <v>108</v>
      </c>
      <c r="F7">
        <v>9615.26</v>
      </c>
      <c r="H7">
        <v>1.9E-2</v>
      </c>
      <c r="I7">
        <v>3904.165</v>
      </c>
      <c r="J7">
        <v>0.41299999999999998</v>
      </c>
      <c r="K7">
        <v>65693.811000000002</v>
      </c>
    </row>
    <row r="8" spans="1:11" x14ac:dyDescent="0.25">
      <c r="A8" t="s">
        <v>102</v>
      </c>
      <c r="B8" t="s">
        <v>103</v>
      </c>
      <c r="C8">
        <v>55269</v>
      </c>
      <c r="D8" s="2">
        <v>42926</v>
      </c>
      <c r="E8" t="s">
        <v>104</v>
      </c>
      <c r="F8">
        <v>14613.88</v>
      </c>
      <c r="H8">
        <v>2.9000000000000001E-2</v>
      </c>
      <c r="I8">
        <v>6003.232</v>
      </c>
      <c r="J8">
        <v>0.60899999999999999</v>
      </c>
      <c r="K8">
        <v>101015.4</v>
      </c>
    </row>
    <row r="9" spans="1:11" x14ac:dyDescent="0.25">
      <c r="A9" t="s">
        <v>102</v>
      </c>
      <c r="B9" t="s">
        <v>103</v>
      </c>
      <c r="C9">
        <v>55269</v>
      </c>
      <c r="D9" s="2">
        <v>42927</v>
      </c>
      <c r="E9" t="s">
        <v>105</v>
      </c>
      <c r="F9">
        <v>16773</v>
      </c>
      <c r="H9">
        <v>3.4000000000000002E-2</v>
      </c>
      <c r="I9">
        <v>6817.2</v>
      </c>
      <c r="J9">
        <v>0.61899999999999999</v>
      </c>
      <c r="K9">
        <v>114713.8</v>
      </c>
    </row>
    <row r="10" spans="1:11" x14ac:dyDescent="0.25">
      <c r="A10" t="s">
        <v>102</v>
      </c>
      <c r="B10" t="s">
        <v>103</v>
      </c>
      <c r="C10">
        <v>55269</v>
      </c>
      <c r="D10" s="2">
        <v>42928</v>
      </c>
      <c r="E10" t="s">
        <v>106</v>
      </c>
      <c r="F10">
        <v>17075</v>
      </c>
      <c r="H10">
        <v>3.5000000000000003E-2</v>
      </c>
      <c r="I10">
        <v>6970.6</v>
      </c>
      <c r="J10">
        <v>0.66100000000000003</v>
      </c>
      <c r="K10">
        <v>117295</v>
      </c>
    </row>
    <row r="11" spans="1:11" x14ac:dyDescent="0.25">
      <c r="A11" t="s">
        <v>102</v>
      </c>
      <c r="B11" t="s">
        <v>103</v>
      </c>
      <c r="C11">
        <v>55269</v>
      </c>
      <c r="D11" s="2">
        <v>42929</v>
      </c>
      <c r="E11" t="s">
        <v>107</v>
      </c>
      <c r="F11">
        <v>17468</v>
      </c>
      <c r="H11">
        <v>3.5999999999999997E-2</v>
      </c>
      <c r="I11">
        <v>7073.6</v>
      </c>
      <c r="J11">
        <v>0.69499999999999995</v>
      </c>
      <c r="K11">
        <v>119026</v>
      </c>
    </row>
    <row r="12" spans="1:11" x14ac:dyDescent="0.25">
      <c r="A12" t="s">
        <v>102</v>
      </c>
      <c r="B12" t="s">
        <v>103</v>
      </c>
      <c r="C12">
        <v>55269</v>
      </c>
      <c r="D12" s="2">
        <v>42930</v>
      </c>
      <c r="E12" t="s">
        <v>108</v>
      </c>
      <c r="F12">
        <v>17614</v>
      </c>
      <c r="H12">
        <v>3.5000000000000003E-2</v>
      </c>
      <c r="I12">
        <v>6920.7</v>
      </c>
      <c r="J12">
        <v>0.71799999999999997</v>
      </c>
      <c r="K12">
        <v>116458.2</v>
      </c>
    </row>
    <row r="13" spans="1:11" x14ac:dyDescent="0.25">
      <c r="A13" t="s">
        <v>102</v>
      </c>
      <c r="B13" t="s">
        <v>103</v>
      </c>
      <c r="C13">
        <v>55269</v>
      </c>
      <c r="D13" s="2">
        <v>42933</v>
      </c>
      <c r="E13" t="s">
        <v>104</v>
      </c>
      <c r="F13">
        <v>16798</v>
      </c>
      <c r="H13">
        <v>3.3000000000000002E-2</v>
      </c>
      <c r="I13">
        <v>6650.2</v>
      </c>
      <c r="J13">
        <v>0.65300000000000002</v>
      </c>
      <c r="K13">
        <v>111909.6</v>
      </c>
    </row>
    <row r="14" spans="1:11" x14ac:dyDescent="0.25">
      <c r="A14" t="s">
        <v>102</v>
      </c>
      <c r="B14" t="s">
        <v>103</v>
      </c>
      <c r="C14">
        <v>55269</v>
      </c>
      <c r="D14" s="2">
        <v>42934</v>
      </c>
      <c r="E14" t="s">
        <v>105</v>
      </c>
      <c r="F14">
        <v>17130</v>
      </c>
      <c r="H14">
        <v>3.4000000000000002E-2</v>
      </c>
      <c r="I14">
        <v>6749.6</v>
      </c>
      <c r="J14">
        <v>0.64400000000000002</v>
      </c>
      <c r="K14">
        <v>113576.7</v>
      </c>
    </row>
    <row r="15" spans="1:11" x14ac:dyDescent="0.25">
      <c r="A15" t="s">
        <v>102</v>
      </c>
      <c r="B15" t="s">
        <v>103</v>
      </c>
      <c r="C15">
        <v>55269</v>
      </c>
      <c r="D15" s="2">
        <v>42935</v>
      </c>
      <c r="E15" t="s">
        <v>106</v>
      </c>
      <c r="F15">
        <v>17155</v>
      </c>
      <c r="H15">
        <v>3.4000000000000002E-2</v>
      </c>
      <c r="I15">
        <v>6766.3</v>
      </c>
      <c r="J15">
        <v>0.63900000000000001</v>
      </c>
      <c r="K15">
        <v>113850.1</v>
      </c>
    </row>
    <row r="16" spans="1:11" x14ac:dyDescent="0.25">
      <c r="A16" t="s">
        <v>102</v>
      </c>
      <c r="B16" t="s">
        <v>103</v>
      </c>
      <c r="C16">
        <v>55269</v>
      </c>
      <c r="D16" s="2">
        <v>42936</v>
      </c>
      <c r="E16" t="s">
        <v>107</v>
      </c>
      <c r="F16">
        <v>17036</v>
      </c>
      <c r="H16">
        <v>3.3000000000000002E-2</v>
      </c>
      <c r="I16">
        <v>6746.7</v>
      </c>
      <c r="J16">
        <v>0.62</v>
      </c>
      <c r="K16">
        <v>113525.4</v>
      </c>
    </row>
    <row r="17" spans="1:11" x14ac:dyDescent="0.25">
      <c r="A17" t="s">
        <v>102</v>
      </c>
      <c r="B17" t="s">
        <v>103</v>
      </c>
      <c r="C17">
        <v>55269</v>
      </c>
      <c r="D17" s="2">
        <v>42937</v>
      </c>
      <c r="E17" t="s">
        <v>108</v>
      </c>
      <c r="F17">
        <v>16315.77</v>
      </c>
      <c r="H17">
        <v>3.2000000000000001E-2</v>
      </c>
      <c r="I17">
        <v>6477.3869999999997</v>
      </c>
      <c r="J17">
        <v>0.59399999999999997</v>
      </c>
      <c r="K17">
        <v>108991.61</v>
      </c>
    </row>
    <row r="18" spans="1:11" x14ac:dyDescent="0.25">
      <c r="A18" t="s">
        <v>102</v>
      </c>
      <c r="B18" t="s">
        <v>103</v>
      </c>
      <c r="C18">
        <v>55269</v>
      </c>
      <c r="D18" s="2">
        <v>42940</v>
      </c>
      <c r="E18" t="s">
        <v>104</v>
      </c>
      <c r="F18">
        <v>16928</v>
      </c>
      <c r="H18">
        <v>3.4000000000000002E-2</v>
      </c>
      <c r="I18">
        <v>6730.2</v>
      </c>
      <c r="J18">
        <v>0.65400000000000003</v>
      </c>
      <c r="K18">
        <v>113255.4</v>
      </c>
    </row>
    <row r="19" spans="1:11" x14ac:dyDescent="0.25">
      <c r="A19" t="s">
        <v>102</v>
      </c>
      <c r="B19" t="s">
        <v>103</v>
      </c>
      <c r="C19">
        <v>55269</v>
      </c>
      <c r="D19" s="2">
        <v>42941</v>
      </c>
      <c r="E19" t="s">
        <v>105</v>
      </c>
      <c r="F19">
        <v>16947</v>
      </c>
      <c r="H19">
        <v>3.4000000000000002E-2</v>
      </c>
      <c r="I19">
        <v>6740</v>
      </c>
      <c r="J19">
        <v>0.66200000000000003</v>
      </c>
      <c r="K19">
        <v>113411.1</v>
      </c>
    </row>
    <row r="20" spans="1:11" x14ac:dyDescent="0.25">
      <c r="A20" t="s">
        <v>102</v>
      </c>
      <c r="B20" t="s">
        <v>103</v>
      </c>
      <c r="C20">
        <v>55269</v>
      </c>
      <c r="D20" s="2">
        <v>42942</v>
      </c>
      <c r="E20" t="s">
        <v>106</v>
      </c>
      <c r="F20">
        <v>17147</v>
      </c>
      <c r="H20">
        <v>3.4000000000000002E-2</v>
      </c>
      <c r="I20">
        <v>6808</v>
      </c>
      <c r="J20">
        <v>0.66900000000000004</v>
      </c>
      <c r="K20">
        <v>114564.6</v>
      </c>
    </row>
    <row r="21" spans="1:11" x14ac:dyDescent="0.25">
      <c r="A21" t="s">
        <v>102</v>
      </c>
      <c r="B21" t="s">
        <v>103</v>
      </c>
      <c r="C21">
        <v>55269</v>
      </c>
      <c r="D21" s="2">
        <v>42943</v>
      </c>
      <c r="E21" t="s">
        <v>107</v>
      </c>
      <c r="F21">
        <v>16545</v>
      </c>
      <c r="H21">
        <v>3.3000000000000002E-2</v>
      </c>
      <c r="I21">
        <v>6568.2</v>
      </c>
      <c r="J21">
        <v>0.63700000000000001</v>
      </c>
      <c r="K21">
        <v>110523.6</v>
      </c>
    </row>
    <row r="22" spans="1:11" x14ac:dyDescent="0.25">
      <c r="A22" t="s">
        <v>102</v>
      </c>
      <c r="B22" t="s">
        <v>103</v>
      </c>
      <c r="C22">
        <v>55269</v>
      </c>
      <c r="D22" s="2">
        <v>42944</v>
      </c>
      <c r="E22" t="s">
        <v>108</v>
      </c>
      <c r="F22">
        <v>15249.06</v>
      </c>
      <c r="H22">
        <v>0.03</v>
      </c>
      <c r="I22">
        <v>6043.1719999999996</v>
      </c>
      <c r="J22">
        <v>0.58099999999999996</v>
      </c>
      <c r="K22">
        <v>101686.92600000001</v>
      </c>
    </row>
    <row r="23" spans="1:11" x14ac:dyDescent="0.25">
      <c r="A23" t="s">
        <v>102</v>
      </c>
      <c r="B23" t="s">
        <v>103</v>
      </c>
      <c r="C23">
        <v>55269</v>
      </c>
      <c r="D23" s="2">
        <v>42947</v>
      </c>
      <c r="E23" t="s">
        <v>104</v>
      </c>
      <c r="F23">
        <v>12669.66</v>
      </c>
      <c r="H23">
        <v>2.5999999999999999E-2</v>
      </c>
      <c r="I23">
        <v>5078.5569999999998</v>
      </c>
      <c r="J23">
        <v>0.61599999999999999</v>
      </c>
      <c r="K23">
        <v>85452.104999999996</v>
      </c>
    </row>
    <row r="24" spans="1:11" x14ac:dyDescent="0.25">
      <c r="A24" s="1" t="s">
        <v>109</v>
      </c>
      <c r="B24" s="1"/>
      <c r="C24" s="1"/>
      <c r="D24" s="1"/>
      <c r="E24" s="1"/>
      <c r="F24" s="1"/>
      <c r="G24" s="1"/>
      <c r="H24" s="1"/>
      <c r="I24" s="1"/>
      <c r="J24" s="1">
        <f>SUM(J3:J23)</f>
        <v>13.215999999999999</v>
      </c>
      <c r="K24" s="1">
        <f>SUM(K3:K23)</f>
        <v>2171185.9990000003</v>
      </c>
    </row>
    <row r="25" spans="1:11" x14ac:dyDescent="0.25">
      <c r="A25" s="1" t="s">
        <v>110</v>
      </c>
      <c r="B25" s="1"/>
      <c r="C25" s="1"/>
      <c r="D25" s="1"/>
      <c r="E25" s="1"/>
      <c r="F25" s="1"/>
      <c r="G25" s="1"/>
      <c r="H25" s="1"/>
      <c r="I25" s="1"/>
      <c r="J25" s="1">
        <f>AVERAGE(J3:J23)</f>
        <v>0.6293333333333333</v>
      </c>
      <c r="K25" s="1">
        <f>AVERAGE(K3:K23)</f>
        <v>103389.80947619049</v>
      </c>
    </row>
    <row r="28" spans="1:11" x14ac:dyDescent="0.25">
      <c r="A28" s="1" t="s">
        <v>111</v>
      </c>
      <c r="B28" s="1"/>
      <c r="C28" s="1">
        <v>26679743</v>
      </c>
    </row>
    <row r="29" spans="1:11" x14ac:dyDescent="0.25">
      <c r="A29" s="1" t="s">
        <v>112</v>
      </c>
      <c r="B29" s="1"/>
      <c r="C29" s="1">
        <v>17.11</v>
      </c>
    </row>
    <row r="30" spans="1:11" x14ac:dyDescent="0.25">
      <c r="A30" s="1" t="s">
        <v>113</v>
      </c>
      <c r="B30" s="1"/>
      <c r="C30" s="1">
        <f>K25/C28*C29</f>
        <v>6.6304973032821915E-2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s D A A B Q S w M E F A A C A A g A / V a L W F 1 K 4 v e k A A A A 9 g A A A B I A H A B D b 2 5 m a W c v U G F j a 2 F n Z S 5 4 b W w g o h g A K K A U A A A A A A A A A A A A A A A A A A A A A A A A A A A A h Y + x D o I w G I R f h X S n h T p g y E 8 Z X C U x I R r X p l R s h B 9 D i + X d H H w k X 0 G M o m 6 O d / d d c n e / 3 i A f 2 y a 4 6 N 6 a D j M S 0 4 g E G l V X G a w z M r h D u C S 5 g I 1 U J 1 n r Y I L R p q M 1 G T k 6 d 0 4 Z 8 9 5 T v 6 B d X z M e R T H b F + t S H X U r Q 4 P W S V S a f F r V / x Y R s H u N E Z z G P K E 8 S W g E b D a h M P g F + L T 3 m f 6 Y s B o a N / R a a A y 3 J b B Z A n t / E A 9 Q S w M E F A A C A A g A / V a L W F N y O C y b A A A A 4 Q A A A B M A H A B b Q 2 9 u d G V u d F 9 U e X B l c 1 0 u e G 1 s I K I Y A C i g F A A A A A A A A A A A A A A A A A A A A A A A A A A A A G 2 O P Q 7 C M A x G r x J 5 b 1 0 Y E E J N G Y A b c I E o u D + i c a L G R e V s D B y J K 5 C 2 a 0 d / f s + f f 5 9 v e Z 5 c r 1 4 0 x M 6 z h l 1 e g C K 2 / t F x o 2 G U O j v C u S r v 7 0 B R J Z S j h l Y k n B C j b c m Z m P t A n D a 1 H 5 y R N A 4 N B m O f p i H c F 8 U B r W c h l k z m G 1 C V V 6 r N 2 I u 6 T S l e a 5 M O 6 r J y c 5 U G o U l w i X H T c F t 8 6 E 3 H i 4 H L w 9 U f U E s D B B Q A A g A I A P 1 W i 1 g o i k e 4 D g A A A B E A A A A T A B w A R m 9 y b X V s Y X M v U 2 V j d G l v b j E u b S C i G A A o o B Q A A A A A A A A A A A A A A A A A A A A A A A A A A A A r T k 0 u y c z P U w i G 0 I b W A F B L A Q I t A B Q A A g A I A P 1 W i 1 h d S u L 3 p A A A A P Y A A A A S A A A A A A A A A A A A A A A A A A A A A A B D b 2 5 m a W c v U G F j a 2 F n Z S 5 4 b W x Q S w E C L Q A U A A I A C A D 9 V o t Y U 3 I 4 L J s A A A D h A A A A E w A A A A A A A A A A A A A A A A D w A A A A W 0 N v b n R l b n R f V H l w Z X N d L n h t b F B L A Q I t A B Q A A g A I A P 1 W i 1 g o i k e 4 D g A A A B E A A A A T A A A A A A A A A A A A A A A A A N g B A A B G b 3 J t d W x h c y 9 T Z W N 0 a W 9 u M S 5 t U E s F B g A A A A A D A A M A w g A A A D M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s U B A A A A A A A A o w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R d W V y e U d y b 3 V w c y I g V m F s d W U 9 I n N B Q U F B Q U E 9 P S I g L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o q f h i K h U K E q e s n y J x K L 0 7 Q A A A A A C A A A A A A A D Z g A A w A A A A B A A A A C G 7 G k M j y 4 5 b 7 E d i r / x n m Z H A A A A A A S A A A C g A A A A E A A A A L 8 3 8 l H A Z v C f f 8 f 0 H y 1 G b T p Q A A A A n k u 2 j G j E w f E 7 n O s X r 7 D 8 S 3 f U T N o Z K a o e 1 A J o a J M m 2 s X g x H U r c Z I m / i h z 6 i T b J Z + f t x Q e q b W K 9 h H m F g J y J s 4 m C i r q d 4 x B G s C w 9 V O q y 7 f D t 2 o U A A A A P 9 5 X y R C W B r d C 6 H N w 6 c i / I B w v Y I 4 = < / D a t a M a s h u p > 
</file>

<file path=customXml/itemProps1.xml><?xml version="1.0" encoding="utf-8"?>
<ds:datastoreItem xmlns:ds="http://schemas.openxmlformats.org/officeDocument/2006/customXml" ds:itemID="{3210F885-B2D0-426A-B893-9D58B3AAB22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projections</vt:lpstr>
      <vt:lpstr>2019AEO_EnergyUse_EP_NG</vt:lpstr>
      <vt:lpstr>2017CAMPD_TVA Southaven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Carpenter</dc:creator>
  <cp:lastModifiedBy>Matt Carpenter</cp:lastModifiedBy>
  <dcterms:created xsi:type="dcterms:W3CDTF">2024-03-05T22:09:06Z</dcterms:created>
  <dcterms:modified xsi:type="dcterms:W3CDTF">2024-04-11T15:57:06Z</dcterms:modified>
</cp:coreProperties>
</file>